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05" yWindow="-105" windowWidth="22620" windowHeight="13500" activeTab="1"/>
  </bookViews>
  <sheets>
    <sheet name="国际科技组织与科技人才建设项目自评表" sheetId="1" r:id="rId1"/>
    <sheet name="加强国际、港澳台民间科技交流合作项目自评表" sheetId="2" r:id="rId2"/>
  </sheets>
  <definedNames>
    <definedName name="_xlnm.Print_Area" localSheetId="0">国际科技组织与科技人才建设项目自评表!$A$1:$K$35</definedName>
  </definedNames>
  <calcPr calcId="125725"/>
</workbook>
</file>

<file path=xl/calcChain.xml><?xml version="1.0" encoding="utf-8"?>
<calcChain xmlns="http://schemas.openxmlformats.org/spreadsheetml/2006/main">
  <c r="H32" i="2"/>
  <c r="I8"/>
  <c r="K7"/>
  <c r="I32" s="1"/>
  <c r="I7"/>
  <c r="I8" i="1" l="1"/>
  <c r="H35"/>
  <c r="I28"/>
  <c r="I27"/>
  <c r="I24"/>
  <c r="I23"/>
  <c r="I15"/>
  <c r="G8"/>
  <c r="G7"/>
  <c r="I7" s="1"/>
  <c r="K7" s="1"/>
  <c r="I35" s="1"/>
</calcChain>
</file>

<file path=xl/sharedStrings.xml><?xml version="1.0" encoding="utf-8"?>
<sst xmlns="http://schemas.openxmlformats.org/spreadsheetml/2006/main" count="242" uniqueCount="153">
  <si>
    <t>项目支出绩效自评表</t>
  </si>
  <si>
    <t>项目名称</t>
  </si>
  <si>
    <t>主管部门</t>
  </si>
  <si>
    <t>北京市科学技术协会</t>
  </si>
  <si>
    <t>实施单位</t>
  </si>
  <si>
    <t>北京科技国际交流中心</t>
  </si>
  <si>
    <t>项目负责人</t>
  </si>
  <si>
    <t>李玉珊</t>
  </si>
  <si>
    <t>联系电话</t>
  </si>
  <si>
    <t>项目资金（万元）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</si>
  <si>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</si>
  <si>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</si>
  <si>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</si>
  <si>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</si>
  <si>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</si>
  <si>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</si>
  <si>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</si>
  <si>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</si>
  <si>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</si>
  <si>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</si>
  <si>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</si>
  <si>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</si>
  <si>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</si>
  <si>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</si>
  <si>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为更好推动北京国际科技创新中心和国际交往中心建设，发挥功能优势和辐射带动作用，服务高质量发展和高水平科技自立自强建设的需求，落实北京市吸引国际组织落户相关工作要求，以及市人才工作领导小组关于“十四五”时期北京国际科技创新中心建设人才支撑保障相关任务要求，北京市科协实施国际科技组织与科技人才建设项目。主要目标包括：一是加强队伍建设，提升市科协系统与国际科技人才传播能力，密切与国际组织联系。二是扩大交流，支持北京地区科技人才和科技组织开展国际交流活动，提升专业影响力。三是服务创新，吸引国际人才参与首都高质量发展，服务北京国际科技创新中心建设。</t>
  </si>
  <si>
    <t>绩效指标</t>
  </si>
  <si>
    <t>一级指标</t>
  </si>
  <si>
    <t>二级指标</t>
  </si>
  <si>
    <t>三级指标</t>
  </si>
  <si>
    <t>年度指标值</t>
  </si>
  <si>
    <t>实际完成值</t>
  </si>
  <si>
    <t>偏差原因分析及改进措施</t>
  </si>
  <si>
    <t>产出指标</t>
  </si>
  <si>
    <t>数量指标</t>
  </si>
  <si>
    <t>举办国际传播能力建设培训班</t>
  </si>
  <si>
    <t>1场</t>
  </si>
  <si>
    <t>支持北京地区科技机构开展国际交流合作</t>
  </si>
  <si>
    <t>10家</t>
  </si>
  <si>
    <t>9家</t>
  </si>
  <si>
    <t>支持开展“创新链接”系列活动</t>
  </si>
  <si>
    <t>举办年度活动</t>
  </si>
  <si>
    <t>2场</t>
  </si>
  <si>
    <t>参与活动人数（人次）含线上</t>
  </si>
  <si>
    <t>≥500人</t>
  </si>
  <si>
    <t>超万人</t>
  </si>
  <si>
    <t>质量指标</t>
  </si>
  <si>
    <t>国际科技传播能力建设培训班副高级及以上讲师占比</t>
  </si>
  <si>
    <t>≥80%</t>
  </si>
  <si>
    <t>参与国际科技组织合作平台建设的国际机构占总体参与机构的比例</t>
  </si>
  <si>
    <t>≥20%</t>
  </si>
  <si>
    <t>约20%</t>
  </si>
  <si>
    <t>参与首都海外智力建设项目的海外人才占总体参会人数的比例</t>
  </si>
  <si>
    <t>约40%</t>
  </si>
  <si>
    <t>偏差原因：年初设定的指标值偏低，实际执行中海外人才参与比例远高于年初指标值。
改进措施：对指标值的概念和范围界定要更明确。</t>
  </si>
  <si>
    <t>时效指标</t>
  </si>
  <si>
    <t>完成项目实施方案的制定</t>
  </si>
  <si>
    <t>5月底前</t>
  </si>
  <si>
    <t>组织支持北京地区科技机构开展国际交流合作的专家评审工作</t>
  </si>
  <si>
    <t>偏差原因：因疫情原因，组织专家评审时间晚于预期时间，影响项目执行整体进度。
改进措施：加强前瞻性谋划，提高科学性、预判性。</t>
  </si>
  <si>
    <t>组织支持开展“创新链接”系列活动的专家评审工作</t>
  </si>
  <si>
    <t>完成国际科技学术交流活动合同的签订</t>
  </si>
  <si>
    <t>6月底前</t>
  </si>
  <si>
    <t>完成“创新链接”年度活动合同的签订</t>
  </si>
  <si>
    <t>开展国际传播能力建设培训班</t>
  </si>
  <si>
    <t>11月底前</t>
  </si>
  <si>
    <t>偏差原因：因疫情原因，项目启动时间推迟，导致项目执行时间延期。
改进措施：加强前瞻性谋划，提高科学性、预判性。</t>
  </si>
  <si>
    <t>组织并完成项目验收工作</t>
  </si>
  <si>
    <t>12月底前</t>
  </si>
  <si>
    <t>偏差原因：因疫情原因，组织线下验收时间推迟。
改进措施：加强项目管理验收工作，提前规划。</t>
  </si>
  <si>
    <t>成本指标</t>
  </si>
  <si>
    <t>国际科技传播能力建设预算控制数</t>
  </si>
  <si>
    <t>14.37万</t>
  </si>
  <si>
    <t>8.72万</t>
  </si>
  <si>
    <t>国际科技组织合作平台建设预算控制数</t>
  </si>
  <si>
    <t>126.225万</t>
  </si>
  <si>
    <t>118.225万</t>
  </si>
  <si>
    <t>首都海外智力建设项目预算控制数</t>
  </si>
  <si>
    <t>103.605万元</t>
  </si>
  <si>
    <t>103.53万</t>
  </si>
  <si>
    <t>社会效益指标</t>
  </si>
  <si>
    <t>通过开展国际科技传播能力建设项目，加强国际科技传播人才队伍的培养。</t>
  </si>
  <si>
    <t>优良中低差</t>
  </si>
  <si>
    <t>良</t>
  </si>
  <si>
    <t>通过开展国际科技组织合作平台建设和首都海外智力建设项目，提升市科协的整体国际交流水平。</t>
  </si>
  <si>
    <t>偏差原因：活动形式较为单一，效果受到局限。
改进措施：扩大宣传力度，创新活动形式和手段，提高服务水平。</t>
  </si>
  <si>
    <t>满意度指标</t>
  </si>
  <si>
    <t>服务对象满意度标</t>
  </si>
  <si>
    <t>参与活动科技工作者满意度（%）</t>
  </si>
  <si>
    <t>≥90%</t>
  </si>
  <si>
    <t>偏差原因：年初设置的指标值偏低。
改进措施：对指标值的概念和范围界定要更明确。</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</si>
  <si>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</si>
  <si>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</si>
  <si>
    <t>约80%</t>
    <phoneticPr fontId="9" type="noConversion"/>
  </si>
  <si>
    <t>8月</t>
    <phoneticPr fontId="9" type="noConversion"/>
  </si>
  <si>
    <t>5月</t>
    <phoneticPr fontId="9" type="noConversion"/>
  </si>
  <si>
    <t>6月</t>
    <phoneticPr fontId="9" type="noConversion"/>
  </si>
  <si>
    <t>偏差原因：活动组织形式较为单一，对国际科技传播人才队伍的培养工作是长期工作，要从长远出发。对科技工作者的服务水平仍需提高，联系服务国际科技组织和海外科技人才的方式、手段仍需创新。
改进措施：扩展联系渠道，增加活动覆盖面，创新活动形式和手段，提高服务水平。</t>
    <phoneticPr fontId="9" type="noConversion"/>
  </si>
  <si>
    <t>（2022年度）</t>
    <phoneticPr fontId="9" type="noConversion"/>
  </si>
  <si>
    <t>——</t>
    <phoneticPr fontId="9" type="noConversion"/>
  </si>
  <si>
    <t>偏差原因：因疫情原因，项目承接单位北京大学（海洋研究院）无法如期履行合同约定，申请退回项目经费。
改进措施：加强对项目承接单位的管理，加强前瞻性谋划，做好应急预案，提高应对突发事件的能力</t>
    <phoneticPr fontId="9" type="noConversion"/>
  </si>
  <si>
    <t>偏差原因：年初设定的指标值偏低，实际执行中活动参与人数（含线上）远高于年初指标值。
改进措施：一是对指标值的概念和范围界定要更明确；二是要从实际出发，以发展的眼光看问题，遵循客观规律</t>
    <phoneticPr fontId="9" type="noConversion"/>
  </si>
  <si>
    <t>2022年市科协开展了国际科学传播能力建设、国际科技组织合作平台建设及首都海外智力建设等相关工作，搭建了市科协国际科技合作交流平台，助力国际创新要素集聚首都发展，服务于北京国际科技创新中心建设、国际交往中心建设和高水平人才高地建设。具体而言，一是通过开展国际科技传播人才队伍培养1场，加强了国际科学传播能力建设。二是通过支持北京地区9家科技机构开展国际交流合作、举办1场国际科技学术系列活动，密切了与国际科技组织的及全球科技人才的联系。三是围绕海智工作，通过支持10家单位举办“创新链接”系列活动，开展“创新链接”年度活动1场等，更加广泛吸引和凝聚海外科技人才，扩大海外科技人才朋友圈，涵养壮大知华友华力量。</t>
    <phoneticPr fontId="9" type="noConversion"/>
  </si>
  <si>
    <t>12月</t>
    <phoneticPr fontId="9" type="noConversion"/>
  </si>
  <si>
    <t>续上页</t>
    <phoneticPr fontId="9" type="noConversion"/>
  </si>
  <si>
    <t>效益指标</t>
    <phoneticPr fontId="9" type="noConversion"/>
  </si>
  <si>
    <t>国际科技组织与科技人才建设项目</t>
    <phoneticPr fontId="9" type="noConversion"/>
  </si>
  <si>
    <t>（2022年度）</t>
  </si>
  <si>
    <t>加强国际、港澳台民间科技交流合作</t>
    <phoneticPr fontId="9" type="noConversion"/>
  </si>
  <si>
    <t>北京市科学技术协会（本级）</t>
  </si>
  <si>
    <t>王扬</t>
  </si>
  <si>
    <t>——</t>
    <phoneticPr fontId="9" type="noConversion"/>
  </si>
  <si>
    <t>——</t>
  </si>
  <si>
    <t>根据《北京市科协事业发展“十四五”规划》，立足服务首都科技创新中心和国际交往中心建设，按照服务国家总体外交战略和北京市对外友好交往工作的市委市政府部署和要求，满足市科协各项工作国际化发展需求，广泛而深入地建立对外交流合作网络，深化市科协与国际和港澳台民间科技组织的合作。</t>
  </si>
  <si>
    <t>在市科协党组领导下，市台办指导下，发挥科协组织对台民间科技交流主渠道作用，举办第十九届京台青年科学家论坛5场系列活动，邀请两地40多家单位千余人参加，以活动促交流，以交流促融合，为两岸青年科技工作者搭建起了有效的交流平台、合作桥梁；以线上形式召开北京市科协第十届常委会国际合作与对外联络专门委员会（以下简称“专委会”）第一次会议，与会专委会副主任及委员围绕落实专委会工作规则、发挥委员作用、引领带动科协系统国际合作与对外联络工作再上新台阶发表了许多真知灼见；为确保市科协对外交流在疫情期间不断线、不停滞、有创新、有发展，维持和扩大国际交流合作朋友圈，通过国际视频会议方式，与意大利、德国、南非的三家重要相关科技机构开展“云交流”活动 ，就相关合作事项进行深入探讨与交流，进一步强化了市科协与重要国际科技机构的合作关系。</t>
    <phoneticPr fontId="9" type="noConversion"/>
  </si>
  <si>
    <t>首都科技“云交流”专题活动</t>
  </si>
  <si>
    <t>0场</t>
  </si>
  <si>
    <t>偏差原因：受疫情影响，“云交流”专题活动改为2023年5月28日举办</t>
  </si>
  <si>
    <t>支持学会在京举办两岸青年科技工作者交流活动</t>
  </si>
  <si>
    <t>3场</t>
  </si>
  <si>
    <t>5场</t>
  </si>
  <si>
    <t>京台青年科学家论坛</t>
  </si>
  <si>
    <t>1次</t>
  </si>
  <si>
    <t>市科协国际暨港澳台工作委员会</t>
  </si>
  <si>
    <t>因公出国、赴港澳台团组</t>
  </si>
  <si>
    <t>8个</t>
  </si>
  <si>
    <t>受疫情影响未能完成，后续将及时调整目标</t>
    <phoneticPr fontId="9" type="noConversion"/>
  </si>
  <si>
    <t>加强港澳台地区科技团体合作，支持学、协会在京举办两岸青年科技工作者交流活动，会议交流内容符合</t>
    <phoneticPr fontId="9" type="noConversion"/>
  </si>
  <si>
    <t>优</t>
  </si>
  <si>
    <t>深化重要国际科技组织合作伙伴，通过民间对外科技交往重要渠道，符合市科协各项工作国际化发展需要</t>
  </si>
  <si>
    <t>优</t>
    <phoneticPr fontId="9" type="noConversion"/>
  </si>
  <si>
    <t>组织支持首都科技社团开展港澳台科技交流活动的专家评审工作</t>
  </si>
  <si>
    <t>5月</t>
  </si>
  <si>
    <t>12月</t>
  </si>
  <si>
    <t>完成京台青年科学家论坛合同的签订</t>
  </si>
  <si>
    <t>6月</t>
  </si>
  <si>
    <t>完成首都科技“云交流”专题活动合同的签订</t>
  </si>
  <si>
    <t>9月</t>
  </si>
  <si>
    <t>港澳台民间科技交流合作预算控制数</t>
  </si>
  <si>
    <t>93.458万</t>
  </si>
  <si>
    <t>83.75万</t>
  </si>
  <si>
    <t>出国和赴港澳团组活动预算控制数</t>
  </si>
  <si>
    <t>76.662万</t>
  </si>
  <si>
    <t>偏差原因：2022年市财政核减38.33万元，其余38.332万元受疫情影响未支出</t>
  </si>
  <si>
    <t>国际民间科技交流合作活动预算控制数</t>
  </si>
  <si>
    <t>79.83万</t>
  </si>
  <si>
    <t>45.41万元</t>
  </si>
  <si>
    <t>效益指标</t>
  </si>
  <si>
    <t>国际交流受益人数</t>
  </si>
  <si>
    <t>600人</t>
  </si>
  <si>
    <t>进一步提升市科协整体国际交流水平与市科协与驻华使馆的交流合作</t>
  </si>
  <si>
    <t>京港澳青年科技交流工作满意度</t>
  </si>
  <si>
    <t>偏差原因：未开展满意度调查
改进措施：今后注意开展满意度调查，注重反馈意见的收集，以更好改进工作。</t>
  </si>
  <si>
    <t>参与国际交往活动的首都科技社团和科技工作者满意度</t>
  </si>
</sst>
</file>

<file path=xl/styles.xml><?xml version="1.0" encoding="utf-8"?>
<styleSheet xmlns="http://schemas.openxmlformats.org/spreadsheetml/2006/main">
  <numFmts count="2">
    <numFmt numFmtId="176" formatCode="0.00_ "/>
    <numFmt numFmtId="177" formatCode="0.00_);[Red]\(0.00\)"/>
  </numFmts>
  <fonts count="11">
    <font>
      <sz val="11"/>
      <color theme="1"/>
      <name val="等线"/>
      <charset val="134"/>
      <scheme val="minor"/>
    </font>
    <font>
      <sz val="11"/>
      <color theme="1"/>
      <name val="宋体"/>
      <family val="3"/>
      <charset val="134"/>
    </font>
    <font>
      <sz val="10"/>
      <color theme="1"/>
      <name val="宋体"/>
      <family val="3"/>
      <charset val="134"/>
    </font>
    <font>
      <b/>
      <sz val="10"/>
      <color theme="1"/>
      <name val="宋体"/>
      <family val="3"/>
      <charset val="134"/>
    </font>
    <font>
      <sz val="18"/>
      <color theme="1"/>
      <name val="华文中宋"/>
      <family val="3"/>
      <charset val="134"/>
    </font>
    <font>
      <sz val="10"/>
      <color rgb="FF000000"/>
      <name val="宋体"/>
      <family val="3"/>
      <charset val="134"/>
    </font>
    <font>
      <sz val="10"/>
      <name val="宋体"/>
      <family val="3"/>
      <charset val="134"/>
    </font>
    <font>
      <b/>
      <sz val="10"/>
      <color rgb="FF000000"/>
      <name val="宋体"/>
      <family val="3"/>
      <charset val="134"/>
    </font>
    <font>
      <sz val="11"/>
      <color theme="1"/>
      <name val="等线"/>
      <family val="3"/>
      <charset val="134"/>
      <scheme val="minor"/>
    </font>
    <font>
      <sz val="9"/>
      <name val="等线"/>
      <family val="3"/>
      <charset val="134"/>
      <scheme val="minor"/>
    </font>
    <font>
      <sz val="9"/>
      <name val="等线"/>
      <charset val="134"/>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auto="1"/>
      </top>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auto="1"/>
      </left>
      <right style="thin">
        <color auto="1"/>
      </right>
      <top/>
      <bottom style="thin">
        <color auto="1"/>
      </bottom>
      <diagonal/>
    </border>
  </borders>
  <cellStyleXfs count="4">
    <xf numFmtId="0" fontId="0" fillId="0" borderId="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cellStyleXfs>
  <cellXfs count="67">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7" fillId="0" borderId="2" xfId="0" applyFont="1" applyBorder="1" applyAlignment="1">
      <alignment horizontal="left" vertical="center" wrapText="1"/>
    </xf>
    <xf numFmtId="177" fontId="2" fillId="0" borderId="2" xfId="0" applyNumberFormat="1" applyFont="1" applyBorder="1" applyAlignment="1">
      <alignment horizontal="center" vertical="center" wrapText="1"/>
    </xf>
    <xf numFmtId="176" fontId="7" fillId="0" borderId="2" xfId="0" applyNumberFormat="1" applyFont="1" applyBorder="1" applyAlignment="1">
      <alignment horizontal="left" vertical="center" wrapText="1"/>
    </xf>
    <xf numFmtId="9" fontId="2" fillId="0" borderId="2" xfId="0" applyNumberFormat="1" applyFont="1" applyBorder="1" applyAlignment="1">
      <alignment horizontal="center" vertical="center" wrapText="1"/>
    </xf>
    <xf numFmtId="57" fontId="2" fillId="0" borderId="2"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2" fillId="0" borderId="19" xfId="0" applyFont="1" applyBorder="1" applyAlignment="1">
      <alignment horizontal="center" vertical="center" textRotation="255"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0" fontId="2" fillId="0" borderId="2" xfId="1" applyNumberFormat="1" applyFont="1" applyBorder="1" applyAlignment="1">
      <alignment horizontal="center" vertical="center" wrapText="1"/>
    </xf>
    <xf numFmtId="10" fontId="2" fillId="0" borderId="2" xfId="1" applyNumberFormat="1" applyFont="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5"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57" fontId="2" fillId="2" borderId="2" xfId="0" applyNumberFormat="1"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177" fontId="7" fillId="0" borderId="2" xfId="0" applyNumberFormat="1" applyFont="1" applyBorder="1" applyAlignment="1">
      <alignment horizontal="center" vertical="center" wrapText="1"/>
    </xf>
    <xf numFmtId="0" fontId="3" fillId="0" borderId="2" xfId="0" applyFont="1" applyBorder="1" applyAlignment="1">
      <alignment horizontal="center" vertical="center" wrapText="1"/>
    </xf>
  </cellXfs>
  <cellStyles count="4">
    <cellStyle name="百分比" xfId="1" builtinId="5"/>
    <cellStyle name="常规" xfId="0" builtinId="0"/>
    <cellStyle name="常规 2" xfId="3"/>
    <cellStyle name="常规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6"/>
  <sheetViews>
    <sheetView view="pageBreakPreview" zoomScaleNormal="115" zoomScaleSheetLayoutView="100" workbookViewId="0">
      <selection activeCell="O36" sqref="O36"/>
    </sheetView>
  </sheetViews>
  <sheetFormatPr defaultColWidth="9" defaultRowHeight="14.25"/>
  <cols>
    <col min="1" max="1" width="5.375" customWidth="1"/>
    <col min="2" max="2" width="9.125" customWidth="1"/>
    <col min="3" max="3" width="7.5" customWidth="1"/>
    <col min="5" max="5" width="11.375" customWidth="1"/>
    <col min="6" max="6" width="21" customWidth="1"/>
    <col min="7" max="7" width="10.25" customWidth="1"/>
    <col min="8" max="8" width="5" customWidth="1"/>
    <col min="9" max="9" width="6.5" customWidth="1"/>
    <col min="10" max="10" width="5.625" style="4" customWidth="1"/>
    <col min="11" max="11" width="28.875" style="4" customWidth="1"/>
  </cols>
  <sheetData>
    <row r="1" spans="1:11" ht="25.5">
      <c r="A1" s="28" t="s">
        <v>0</v>
      </c>
      <c r="B1" s="28"/>
      <c r="C1" s="28"/>
      <c r="D1" s="28"/>
      <c r="E1" s="28"/>
      <c r="F1" s="28"/>
      <c r="G1" s="28"/>
      <c r="H1" s="28"/>
      <c r="I1" s="28"/>
      <c r="J1" s="29"/>
      <c r="K1" s="29"/>
    </row>
    <row r="2" spans="1:11" s="1" customFormat="1" ht="13.5">
      <c r="A2" s="30" t="s">
        <v>97</v>
      </c>
      <c r="B2" s="30"/>
      <c r="C2" s="30"/>
      <c r="D2" s="30"/>
      <c r="E2" s="30"/>
      <c r="F2" s="30"/>
      <c r="G2" s="30"/>
      <c r="H2" s="30"/>
      <c r="I2" s="30"/>
      <c r="J2" s="31"/>
      <c r="K2" s="31"/>
    </row>
    <row r="3" spans="1:11" s="1" customFormat="1" ht="13.5">
      <c r="A3" s="32" t="s">
        <v>1</v>
      </c>
      <c r="B3" s="32"/>
      <c r="C3" s="32" t="s">
        <v>105</v>
      </c>
      <c r="D3" s="32"/>
      <c r="E3" s="32"/>
      <c r="F3" s="32"/>
      <c r="G3" s="32"/>
      <c r="H3" s="32"/>
      <c r="I3" s="32"/>
      <c r="J3" s="33"/>
      <c r="K3" s="33"/>
    </row>
    <row r="4" spans="1:11" s="1" customFormat="1" ht="13.5">
      <c r="A4" s="32" t="s">
        <v>2</v>
      </c>
      <c r="B4" s="32"/>
      <c r="C4" s="32" t="s">
        <v>3</v>
      </c>
      <c r="D4" s="32"/>
      <c r="E4" s="32"/>
      <c r="F4" s="32"/>
      <c r="G4" s="5" t="s">
        <v>4</v>
      </c>
      <c r="H4" s="32" t="s">
        <v>5</v>
      </c>
      <c r="I4" s="32"/>
      <c r="J4" s="33"/>
      <c r="K4" s="33"/>
    </row>
    <row r="5" spans="1:11" s="1" customFormat="1" ht="13.5">
      <c r="A5" s="32" t="s">
        <v>6</v>
      </c>
      <c r="B5" s="32"/>
      <c r="C5" s="32" t="s">
        <v>7</v>
      </c>
      <c r="D5" s="32"/>
      <c r="E5" s="32"/>
      <c r="F5" s="32"/>
      <c r="G5" s="5" t="s">
        <v>8</v>
      </c>
      <c r="H5" s="32">
        <v>84640968</v>
      </c>
      <c r="I5" s="32"/>
      <c r="J5" s="33"/>
      <c r="K5" s="33"/>
    </row>
    <row r="6" spans="1:11" s="1" customFormat="1" ht="14.1" customHeight="1">
      <c r="A6" s="38" t="s">
        <v>9</v>
      </c>
      <c r="B6" s="39"/>
      <c r="C6" s="34"/>
      <c r="D6" s="34"/>
      <c r="E6" s="5" t="s">
        <v>10</v>
      </c>
      <c r="F6" s="5" t="s">
        <v>11</v>
      </c>
      <c r="G6" s="5" t="s">
        <v>12</v>
      </c>
      <c r="H6" s="5" t="s">
        <v>13</v>
      </c>
      <c r="I6" s="32" t="s">
        <v>14</v>
      </c>
      <c r="J6" s="33"/>
      <c r="K6" s="6" t="s">
        <v>15</v>
      </c>
    </row>
    <row r="7" spans="1:11" s="1" customFormat="1" ht="13.5">
      <c r="A7" s="40"/>
      <c r="B7" s="41"/>
      <c r="C7" s="37" t="s">
        <v>16</v>
      </c>
      <c r="D7" s="37"/>
      <c r="E7" s="9">
        <v>244.2</v>
      </c>
      <c r="F7" s="9">
        <v>244.2</v>
      </c>
      <c r="G7" s="9">
        <f>E7-5.65-8-0.075</f>
        <v>230.47499999999999</v>
      </c>
      <c r="H7" s="5">
        <v>10</v>
      </c>
      <c r="I7" s="44">
        <f>G7/F7</f>
        <v>0.94379606879606881</v>
      </c>
      <c r="J7" s="45"/>
      <c r="K7" s="9">
        <f>I7*10</f>
        <v>9.4379606879606879</v>
      </c>
    </row>
    <row r="8" spans="1:11" s="1" customFormat="1" ht="13.5">
      <c r="A8" s="40"/>
      <c r="B8" s="41"/>
      <c r="C8" s="32" t="s">
        <v>17</v>
      </c>
      <c r="D8" s="32"/>
      <c r="E8" s="9">
        <v>244.2</v>
      </c>
      <c r="F8" s="9">
        <v>244.2</v>
      </c>
      <c r="G8" s="9">
        <f>E8-5.65-8-0.075</f>
        <v>230.47499999999999</v>
      </c>
      <c r="H8" s="5" t="s">
        <v>98</v>
      </c>
      <c r="I8" s="44">
        <f>G8/F8</f>
        <v>0.94379606879606881</v>
      </c>
      <c r="J8" s="45"/>
      <c r="K8" s="5" t="s">
        <v>18</v>
      </c>
    </row>
    <row r="9" spans="1:11" s="1" customFormat="1" ht="13.5">
      <c r="A9" s="40"/>
      <c r="B9" s="41"/>
      <c r="C9" s="32" t="s">
        <v>19</v>
      </c>
      <c r="D9" s="32"/>
      <c r="E9" s="9">
        <v>0</v>
      </c>
      <c r="F9" s="9">
        <v>0</v>
      </c>
      <c r="G9" s="9">
        <v>0</v>
      </c>
      <c r="H9" s="5" t="s">
        <v>98</v>
      </c>
      <c r="I9" s="35" t="s">
        <v>98</v>
      </c>
      <c r="J9" s="36"/>
      <c r="K9" s="5" t="s">
        <v>18</v>
      </c>
    </row>
    <row r="10" spans="1:11" s="1" customFormat="1" ht="13.5">
      <c r="A10" s="42"/>
      <c r="B10" s="43"/>
      <c r="C10" s="32" t="s">
        <v>20</v>
      </c>
      <c r="D10" s="32"/>
      <c r="E10" s="9">
        <v>0</v>
      </c>
      <c r="F10" s="9">
        <v>0</v>
      </c>
      <c r="G10" s="9">
        <v>0</v>
      </c>
      <c r="H10" s="5" t="s">
        <v>98</v>
      </c>
      <c r="I10" s="35" t="s">
        <v>98</v>
      </c>
      <c r="J10" s="36"/>
      <c r="K10" s="5" t="s">
        <v>18</v>
      </c>
    </row>
    <row r="11" spans="1:11" s="1" customFormat="1" ht="13.5">
      <c r="A11" s="32" t="s">
        <v>21</v>
      </c>
      <c r="B11" s="32" t="s">
        <v>22</v>
      </c>
      <c r="C11" s="32"/>
      <c r="D11" s="32"/>
      <c r="E11" s="32"/>
      <c r="F11" s="32"/>
      <c r="G11" s="32" t="s">
        <v>23</v>
      </c>
      <c r="H11" s="32"/>
      <c r="I11" s="32"/>
      <c r="J11" s="33"/>
      <c r="K11" s="33"/>
    </row>
    <row r="12" spans="1:11" s="1" customFormat="1" ht="144" customHeight="1">
      <c r="A12" s="32"/>
      <c r="B12" s="37" t="s">
        <v>24</v>
      </c>
      <c r="C12" s="37"/>
      <c r="D12" s="37"/>
      <c r="E12" s="37"/>
      <c r="F12" s="37"/>
      <c r="G12" s="33" t="s">
        <v>101</v>
      </c>
      <c r="H12" s="33"/>
      <c r="I12" s="33"/>
      <c r="J12" s="33"/>
      <c r="K12" s="33"/>
    </row>
    <row r="13" spans="1:11" s="2" customFormat="1" ht="26.1" customHeight="1">
      <c r="A13" s="19" t="s">
        <v>25</v>
      </c>
      <c r="B13" s="6" t="s">
        <v>26</v>
      </c>
      <c r="C13" s="6" t="s">
        <v>27</v>
      </c>
      <c r="D13" s="33" t="s">
        <v>28</v>
      </c>
      <c r="E13" s="33"/>
      <c r="F13" s="6" t="s">
        <v>29</v>
      </c>
      <c r="G13" s="6" t="s">
        <v>30</v>
      </c>
      <c r="H13" s="5" t="s">
        <v>13</v>
      </c>
      <c r="I13" s="5" t="s">
        <v>15</v>
      </c>
      <c r="J13" s="33" t="s">
        <v>31</v>
      </c>
      <c r="K13" s="33"/>
    </row>
    <row r="14" spans="1:11" s="2" customFormat="1" ht="38.1" customHeight="1">
      <c r="A14" s="17"/>
      <c r="B14" s="25" t="s">
        <v>32</v>
      </c>
      <c r="C14" s="22" t="s">
        <v>33</v>
      </c>
      <c r="D14" s="46" t="s">
        <v>34</v>
      </c>
      <c r="E14" s="47"/>
      <c r="F14" s="5" t="s">
        <v>35</v>
      </c>
      <c r="G14" s="5" t="s">
        <v>35</v>
      </c>
      <c r="H14" s="5">
        <v>5</v>
      </c>
      <c r="I14" s="14">
        <v>5</v>
      </c>
      <c r="J14" s="33"/>
      <c r="K14" s="33"/>
    </row>
    <row r="15" spans="1:11" s="2" customFormat="1" ht="113.1" customHeight="1">
      <c r="A15" s="17"/>
      <c r="B15" s="26"/>
      <c r="C15" s="23"/>
      <c r="D15" s="46" t="s">
        <v>36</v>
      </c>
      <c r="E15" s="47"/>
      <c r="F15" s="5" t="s">
        <v>37</v>
      </c>
      <c r="G15" s="5" t="s">
        <v>38</v>
      </c>
      <c r="H15" s="5">
        <v>5</v>
      </c>
      <c r="I15" s="14">
        <f>9/10*5</f>
        <v>4.5</v>
      </c>
      <c r="J15" s="33" t="s">
        <v>99</v>
      </c>
      <c r="K15" s="33"/>
    </row>
    <row r="16" spans="1:11" s="2" customFormat="1" ht="61.5" customHeight="1">
      <c r="A16" s="17"/>
      <c r="B16" s="27"/>
      <c r="C16" s="24"/>
      <c r="D16" s="46" t="s">
        <v>39</v>
      </c>
      <c r="E16" s="47"/>
      <c r="F16" s="5" t="s">
        <v>37</v>
      </c>
      <c r="G16" s="5" t="s">
        <v>37</v>
      </c>
      <c r="H16" s="5">
        <v>5</v>
      </c>
      <c r="I16" s="14">
        <v>5</v>
      </c>
      <c r="J16" s="33"/>
      <c r="K16" s="33"/>
    </row>
    <row r="17" spans="1:11" s="2" customFormat="1" ht="14.1" customHeight="1">
      <c r="A17" s="17" t="s">
        <v>103</v>
      </c>
      <c r="B17" s="17" t="s">
        <v>103</v>
      </c>
      <c r="C17" s="5" t="s">
        <v>103</v>
      </c>
      <c r="D17" s="46" t="s">
        <v>40</v>
      </c>
      <c r="E17" s="47"/>
      <c r="F17" s="5" t="s">
        <v>41</v>
      </c>
      <c r="G17" s="5" t="s">
        <v>41</v>
      </c>
      <c r="H17" s="5">
        <v>5</v>
      </c>
      <c r="I17" s="14">
        <v>5</v>
      </c>
      <c r="J17" s="33"/>
      <c r="K17" s="33"/>
    </row>
    <row r="18" spans="1:11" s="2" customFormat="1" ht="87.6" customHeight="1">
      <c r="A18" s="17"/>
      <c r="B18" s="17"/>
      <c r="C18" s="16"/>
      <c r="D18" s="46" t="s">
        <v>42</v>
      </c>
      <c r="E18" s="47"/>
      <c r="F18" s="5" t="s">
        <v>43</v>
      </c>
      <c r="G18" s="5" t="s">
        <v>44</v>
      </c>
      <c r="H18" s="5">
        <v>4</v>
      </c>
      <c r="I18" s="14">
        <v>2.8</v>
      </c>
      <c r="J18" s="33" t="s">
        <v>100</v>
      </c>
      <c r="K18" s="33"/>
    </row>
    <row r="19" spans="1:11" s="2" customFormat="1" ht="46.5" customHeight="1">
      <c r="A19" s="17"/>
      <c r="B19" s="17"/>
      <c r="C19" s="33" t="s">
        <v>45</v>
      </c>
      <c r="D19" s="46" t="s">
        <v>46</v>
      </c>
      <c r="E19" s="47"/>
      <c r="F19" s="5" t="s">
        <v>47</v>
      </c>
      <c r="G19" s="11" t="s">
        <v>92</v>
      </c>
      <c r="H19" s="5">
        <v>2</v>
      </c>
      <c r="I19" s="14">
        <v>2</v>
      </c>
      <c r="J19" s="33"/>
      <c r="K19" s="33"/>
    </row>
    <row r="20" spans="1:11" s="2" customFormat="1" ht="50.45" customHeight="1">
      <c r="A20" s="17"/>
      <c r="B20" s="17"/>
      <c r="C20" s="33"/>
      <c r="D20" s="46" t="s">
        <v>48</v>
      </c>
      <c r="E20" s="47"/>
      <c r="F20" s="5" t="s">
        <v>49</v>
      </c>
      <c r="G20" s="11" t="s">
        <v>50</v>
      </c>
      <c r="H20" s="5">
        <v>2</v>
      </c>
      <c r="I20" s="14">
        <v>2</v>
      </c>
      <c r="J20" s="33"/>
      <c r="K20" s="33"/>
    </row>
    <row r="21" spans="1:11" s="2" customFormat="1" ht="66.599999999999994" customHeight="1">
      <c r="A21" s="17"/>
      <c r="B21" s="17"/>
      <c r="C21" s="33"/>
      <c r="D21" s="46" t="s">
        <v>51</v>
      </c>
      <c r="E21" s="47"/>
      <c r="F21" s="5" t="s">
        <v>49</v>
      </c>
      <c r="G21" s="11" t="s">
        <v>52</v>
      </c>
      <c r="H21" s="5">
        <v>2</v>
      </c>
      <c r="I21" s="14">
        <v>1.4</v>
      </c>
      <c r="J21" s="33" t="s">
        <v>53</v>
      </c>
      <c r="K21" s="33"/>
    </row>
    <row r="22" spans="1:11" s="2" customFormat="1" ht="49.5" customHeight="1">
      <c r="A22" s="17"/>
      <c r="B22" s="17"/>
      <c r="C22" s="22" t="s">
        <v>54</v>
      </c>
      <c r="D22" s="46" t="s">
        <v>55</v>
      </c>
      <c r="E22" s="47"/>
      <c r="F22" s="5" t="s">
        <v>56</v>
      </c>
      <c r="G22" s="5" t="s">
        <v>94</v>
      </c>
      <c r="H22" s="5">
        <v>3</v>
      </c>
      <c r="I22" s="14">
        <v>3</v>
      </c>
      <c r="J22" s="33"/>
      <c r="K22" s="33"/>
    </row>
    <row r="23" spans="1:11" s="2" customFormat="1" ht="68.099999999999994" customHeight="1">
      <c r="A23" s="17"/>
      <c r="B23" s="17"/>
      <c r="C23" s="23"/>
      <c r="D23" s="46" t="s">
        <v>57</v>
      </c>
      <c r="E23" s="47"/>
      <c r="F23" s="5" t="s">
        <v>56</v>
      </c>
      <c r="G23" s="5" t="s">
        <v>93</v>
      </c>
      <c r="H23" s="5">
        <v>3</v>
      </c>
      <c r="I23" s="14">
        <f>(13-8)/(13-5)*3</f>
        <v>1.875</v>
      </c>
      <c r="J23" s="33" t="s">
        <v>58</v>
      </c>
      <c r="K23" s="33"/>
    </row>
    <row r="24" spans="1:11" s="2" customFormat="1" ht="78.95" customHeight="1">
      <c r="A24" s="17"/>
      <c r="B24" s="17"/>
      <c r="C24" s="23"/>
      <c r="D24" s="46" t="s">
        <v>59</v>
      </c>
      <c r="E24" s="47"/>
      <c r="F24" s="5" t="s">
        <v>56</v>
      </c>
      <c r="G24" s="5" t="s">
        <v>93</v>
      </c>
      <c r="H24" s="5">
        <v>3</v>
      </c>
      <c r="I24" s="14">
        <f>(13-8)/(13-5)*3</f>
        <v>1.875</v>
      </c>
      <c r="J24" s="33" t="s">
        <v>58</v>
      </c>
      <c r="K24" s="33"/>
    </row>
    <row r="25" spans="1:11" s="2" customFormat="1" ht="33" customHeight="1">
      <c r="A25" s="17"/>
      <c r="B25" s="17"/>
      <c r="C25" s="23"/>
      <c r="D25" s="46" t="s">
        <v>60</v>
      </c>
      <c r="E25" s="47"/>
      <c r="F25" s="5" t="s">
        <v>61</v>
      </c>
      <c r="G25" s="5" t="s">
        <v>95</v>
      </c>
      <c r="H25" s="5">
        <v>3</v>
      </c>
      <c r="I25" s="14">
        <v>3</v>
      </c>
      <c r="J25" s="33"/>
      <c r="K25" s="33"/>
    </row>
    <row r="26" spans="1:11" s="2" customFormat="1" ht="39" customHeight="1">
      <c r="A26" s="17"/>
      <c r="B26" s="17"/>
      <c r="C26" s="24"/>
      <c r="D26" s="46" t="s">
        <v>62</v>
      </c>
      <c r="E26" s="47"/>
      <c r="F26" s="5" t="s">
        <v>61</v>
      </c>
      <c r="G26" s="5" t="s">
        <v>95</v>
      </c>
      <c r="H26" s="5">
        <v>3</v>
      </c>
      <c r="I26" s="14">
        <v>3</v>
      </c>
      <c r="J26" s="33"/>
      <c r="K26" s="33"/>
    </row>
    <row r="27" spans="1:11" s="2" customFormat="1" ht="71.45" customHeight="1">
      <c r="A27" s="17" t="s">
        <v>103</v>
      </c>
      <c r="B27" s="19" t="s">
        <v>103</v>
      </c>
      <c r="C27" s="20" t="s">
        <v>103</v>
      </c>
      <c r="D27" s="46" t="s">
        <v>63</v>
      </c>
      <c r="E27" s="47"/>
      <c r="F27" s="5" t="s">
        <v>64</v>
      </c>
      <c r="G27" s="5" t="s">
        <v>102</v>
      </c>
      <c r="H27" s="5">
        <v>3</v>
      </c>
      <c r="I27" s="14">
        <f>(13-12)/(13-11)*3</f>
        <v>1.5</v>
      </c>
      <c r="J27" s="33" t="s">
        <v>65</v>
      </c>
      <c r="K27" s="33"/>
    </row>
    <row r="28" spans="1:11" s="2" customFormat="1" ht="68.099999999999994" customHeight="1">
      <c r="A28" s="17"/>
      <c r="B28" s="17"/>
      <c r="C28" s="21"/>
      <c r="D28" s="46" t="s">
        <v>66</v>
      </c>
      <c r="E28" s="47"/>
      <c r="F28" s="5" t="s">
        <v>67</v>
      </c>
      <c r="G28" s="12">
        <v>44958</v>
      </c>
      <c r="H28" s="5">
        <v>3</v>
      </c>
      <c r="I28" s="14">
        <f>(13-12)/(13+2)*3</f>
        <v>0.2</v>
      </c>
      <c r="J28" s="33" t="s">
        <v>68</v>
      </c>
      <c r="K28" s="33"/>
    </row>
    <row r="29" spans="1:11" s="2" customFormat="1" ht="57" customHeight="1">
      <c r="A29" s="17"/>
      <c r="B29" s="17"/>
      <c r="C29" s="33" t="s">
        <v>69</v>
      </c>
      <c r="D29" s="46" t="s">
        <v>70</v>
      </c>
      <c r="E29" s="47"/>
      <c r="F29" s="5" t="s">
        <v>71</v>
      </c>
      <c r="G29" s="5" t="s">
        <v>72</v>
      </c>
      <c r="H29" s="5">
        <v>3</v>
      </c>
      <c r="I29" s="14">
        <v>3</v>
      </c>
      <c r="J29" s="33"/>
      <c r="K29" s="33"/>
    </row>
    <row r="30" spans="1:11" s="2" customFormat="1" ht="33" customHeight="1">
      <c r="A30" s="17"/>
      <c r="B30" s="17"/>
      <c r="C30" s="33"/>
      <c r="D30" s="46" t="s">
        <v>73</v>
      </c>
      <c r="E30" s="47"/>
      <c r="F30" s="5" t="s">
        <v>74</v>
      </c>
      <c r="G30" s="5" t="s">
        <v>75</v>
      </c>
      <c r="H30" s="5">
        <v>3</v>
      </c>
      <c r="I30" s="14">
        <v>3</v>
      </c>
      <c r="J30" s="33"/>
      <c r="K30" s="33"/>
    </row>
    <row r="31" spans="1:11" s="2" customFormat="1" ht="48" customHeight="1">
      <c r="A31" s="17"/>
      <c r="B31" s="18"/>
      <c r="C31" s="33"/>
      <c r="D31" s="46" t="s">
        <v>76</v>
      </c>
      <c r="E31" s="47"/>
      <c r="F31" s="5" t="s">
        <v>77</v>
      </c>
      <c r="G31" s="5" t="s">
        <v>78</v>
      </c>
      <c r="H31" s="5">
        <v>3</v>
      </c>
      <c r="I31" s="14">
        <v>3</v>
      </c>
      <c r="J31" s="33"/>
      <c r="K31" s="33"/>
    </row>
    <row r="32" spans="1:11" s="2" customFormat="1" ht="122.1" customHeight="1">
      <c r="A32" s="17"/>
      <c r="B32" s="33" t="s">
        <v>104</v>
      </c>
      <c r="C32" s="54" t="s">
        <v>79</v>
      </c>
      <c r="D32" s="48" t="s">
        <v>80</v>
      </c>
      <c r="E32" s="49"/>
      <c r="F32" s="5" t="s">
        <v>81</v>
      </c>
      <c r="G32" s="5" t="s">
        <v>82</v>
      </c>
      <c r="H32" s="5">
        <v>10</v>
      </c>
      <c r="I32" s="14">
        <v>8</v>
      </c>
      <c r="J32" s="33" t="s">
        <v>96</v>
      </c>
      <c r="K32" s="33"/>
    </row>
    <row r="33" spans="1:11" s="2" customFormat="1" ht="90.6" customHeight="1">
      <c r="A33" s="17"/>
      <c r="B33" s="33"/>
      <c r="C33" s="55"/>
      <c r="D33" s="48" t="s">
        <v>83</v>
      </c>
      <c r="E33" s="49"/>
      <c r="F33" s="5" t="s">
        <v>81</v>
      </c>
      <c r="G33" s="5" t="s">
        <v>82</v>
      </c>
      <c r="H33" s="5">
        <v>10</v>
      </c>
      <c r="I33" s="14">
        <v>8</v>
      </c>
      <c r="J33" s="33" t="s">
        <v>84</v>
      </c>
      <c r="K33" s="33"/>
    </row>
    <row r="34" spans="1:11" s="2" customFormat="1" ht="24">
      <c r="A34" s="18"/>
      <c r="B34" s="7" t="s">
        <v>85</v>
      </c>
      <c r="C34" s="6" t="s">
        <v>86</v>
      </c>
      <c r="D34" s="50" t="s">
        <v>87</v>
      </c>
      <c r="E34" s="50"/>
      <c r="F34" s="5" t="s">
        <v>88</v>
      </c>
      <c r="G34" s="13">
        <v>0.95630000000000004</v>
      </c>
      <c r="H34" s="5">
        <v>10</v>
      </c>
      <c r="I34" s="14">
        <v>9</v>
      </c>
      <c r="J34" s="33" t="s">
        <v>89</v>
      </c>
      <c r="K34" s="33"/>
    </row>
    <row r="35" spans="1:11" s="3" customFormat="1" ht="12">
      <c r="A35" s="51" t="s">
        <v>90</v>
      </c>
      <c r="B35" s="51"/>
      <c r="C35" s="51"/>
      <c r="D35" s="51"/>
      <c r="E35" s="51"/>
      <c r="F35" s="51"/>
      <c r="G35" s="51"/>
      <c r="H35" s="8">
        <f>SUM(H14:H34)+H7</f>
        <v>100</v>
      </c>
      <c r="I35" s="10">
        <f>SUM(I14:I34)+K7</f>
        <v>85.587960687960688</v>
      </c>
      <c r="J35" s="52"/>
      <c r="K35" s="52"/>
    </row>
    <row r="36" spans="1:11" s="1" customFormat="1" ht="108" customHeight="1">
      <c r="A36" s="53"/>
      <c r="B36" s="53"/>
      <c r="C36" s="53"/>
      <c r="D36" s="53"/>
      <c r="E36" s="53"/>
      <c r="F36" s="53"/>
      <c r="G36" s="53"/>
      <c r="H36" s="53"/>
      <c r="I36" s="53"/>
      <c r="J36" s="53"/>
      <c r="K36" s="53"/>
    </row>
  </sheetData>
  <mergeCells count="86">
    <mergeCell ref="D34:E34"/>
    <mergeCell ref="J34:K34"/>
    <mergeCell ref="A35:G35"/>
    <mergeCell ref="J35:K35"/>
    <mergeCell ref="A36:K36"/>
    <mergeCell ref="J32:K32"/>
    <mergeCell ref="D33:E33"/>
    <mergeCell ref="J33:K33"/>
    <mergeCell ref="D28:E28"/>
    <mergeCell ref="J28:K28"/>
    <mergeCell ref="D29:E29"/>
    <mergeCell ref="J29:K29"/>
    <mergeCell ref="D30:E30"/>
    <mergeCell ref="J30:K30"/>
    <mergeCell ref="D31:E31"/>
    <mergeCell ref="J31:K31"/>
    <mergeCell ref="D32:E32"/>
    <mergeCell ref="D25:E25"/>
    <mergeCell ref="J25:K25"/>
    <mergeCell ref="D26:E26"/>
    <mergeCell ref="J26:K26"/>
    <mergeCell ref="D27:E27"/>
    <mergeCell ref="J27:K27"/>
    <mergeCell ref="D22:E22"/>
    <mergeCell ref="J22:K22"/>
    <mergeCell ref="D23:E23"/>
    <mergeCell ref="J23:K23"/>
    <mergeCell ref="D24:E24"/>
    <mergeCell ref="J24:K24"/>
    <mergeCell ref="D19:E19"/>
    <mergeCell ref="J19:K19"/>
    <mergeCell ref="D20:E20"/>
    <mergeCell ref="J20:K20"/>
    <mergeCell ref="D21:E21"/>
    <mergeCell ref="J21:K21"/>
    <mergeCell ref="D16:E16"/>
    <mergeCell ref="J16:K16"/>
    <mergeCell ref="D17:E17"/>
    <mergeCell ref="J17:K17"/>
    <mergeCell ref="D18:E18"/>
    <mergeCell ref="J18:K18"/>
    <mergeCell ref="D13:E13"/>
    <mergeCell ref="J13:K13"/>
    <mergeCell ref="D14:E14"/>
    <mergeCell ref="J14:K14"/>
    <mergeCell ref="D15:E15"/>
    <mergeCell ref="J15:K15"/>
    <mergeCell ref="C10:D10"/>
    <mergeCell ref="I10:J10"/>
    <mergeCell ref="B11:F11"/>
    <mergeCell ref="G11:K11"/>
    <mergeCell ref="B12:F12"/>
    <mergeCell ref="G12:K12"/>
    <mergeCell ref="A6:B10"/>
    <mergeCell ref="C7:D7"/>
    <mergeCell ref="I7:J7"/>
    <mergeCell ref="C8:D8"/>
    <mergeCell ref="I8:J8"/>
    <mergeCell ref="C9:D9"/>
    <mergeCell ref="I9:J9"/>
    <mergeCell ref="A11:A12"/>
    <mergeCell ref="A5:B5"/>
    <mergeCell ref="C5:F5"/>
    <mergeCell ref="H5:K5"/>
    <mergeCell ref="C6:D6"/>
    <mergeCell ref="I6:J6"/>
    <mergeCell ref="A1:K1"/>
    <mergeCell ref="A2:K2"/>
    <mergeCell ref="A3:B3"/>
    <mergeCell ref="C3:K3"/>
    <mergeCell ref="A4:B4"/>
    <mergeCell ref="C4:F4"/>
    <mergeCell ref="H4:K4"/>
    <mergeCell ref="A27:A34"/>
    <mergeCell ref="B27:B31"/>
    <mergeCell ref="C27:C28"/>
    <mergeCell ref="C14:C16"/>
    <mergeCell ref="B14:B16"/>
    <mergeCell ref="A13:A16"/>
    <mergeCell ref="A17:A26"/>
    <mergeCell ref="B17:B26"/>
    <mergeCell ref="C22:C26"/>
    <mergeCell ref="B32:B33"/>
    <mergeCell ref="C19:C21"/>
    <mergeCell ref="C29:C31"/>
    <mergeCell ref="C32:C33"/>
  </mergeCells>
  <phoneticPr fontId="9" type="noConversion"/>
  <pageMargins left="0.7" right="0.59027777777777801" top="0.62986111111111098"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dimension ref="A1:K33"/>
  <sheetViews>
    <sheetView tabSelected="1" workbookViewId="0">
      <selection activeCell="R13" sqref="R13"/>
    </sheetView>
  </sheetViews>
  <sheetFormatPr defaultRowHeight="14.25"/>
  <sheetData>
    <row r="1" spans="1:11" ht="25.5">
      <c r="A1" s="28" t="s">
        <v>0</v>
      </c>
      <c r="B1" s="28"/>
      <c r="C1" s="28"/>
      <c r="D1" s="28"/>
      <c r="E1" s="28"/>
      <c r="F1" s="28"/>
      <c r="G1" s="28"/>
      <c r="H1" s="28"/>
      <c r="I1" s="28"/>
      <c r="J1" s="28"/>
      <c r="K1" s="28"/>
    </row>
    <row r="2" spans="1:11">
      <c r="A2" s="30" t="s">
        <v>106</v>
      </c>
      <c r="B2" s="30"/>
      <c r="C2" s="30"/>
      <c r="D2" s="30"/>
      <c r="E2" s="30"/>
      <c r="F2" s="30"/>
      <c r="G2" s="30"/>
      <c r="H2" s="30"/>
      <c r="I2" s="30"/>
      <c r="J2" s="30"/>
      <c r="K2" s="30"/>
    </row>
    <row r="3" spans="1:11">
      <c r="A3" s="32" t="s">
        <v>1</v>
      </c>
      <c r="B3" s="32"/>
      <c r="C3" s="32" t="s">
        <v>107</v>
      </c>
      <c r="D3" s="32"/>
      <c r="E3" s="32"/>
      <c r="F3" s="32"/>
      <c r="G3" s="32"/>
      <c r="H3" s="32"/>
      <c r="I3" s="32"/>
      <c r="J3" s="32"/>
      <c r="K3" s="32"/>
    </row>
    <row r="4" spans="1:11">
      <c r="A4" s="32" t="s">
        <v>2</v>
      </c>
      <c r="B4" s="32"/>
      <c r="C4" s="32" t="s">
        <v>108</v>
      </c>
      <c r="D4" s="32"/>
      <c r="E4" s="32"/>
      <c r="F4" s="32"/>
      <c r="G4" s="15" t="s">
        <v>4</v>
      </c>
      <c r="H4" s="32" t="s">
        <v>5</v>
      </c>
      <c r="I4" s="32"/>
      <c r="J4" s="32"/>
      <c r="K4" s="32"/>
    </row>
    <row r="5" spans="1:11">
      <c r="A5" s="32" t="s">
        <v>6</v>
      </c>
      <c r="B5" s="32"/>
      <c r="C5" s="32" t="s">
        <v>109</v>
      </c>
      <c r="D5" s="32"/>
      <c r="E5" s="32"/>
      <c r="F5" s="32"/>
      <c r="G5" s="15" t="s">
        <v>8</v>
      </c>
      <c r="H5" s="32">
        <v>84630170</v>
      </c>
      <c r="I5" s="32"/>
      <c r="J5" s="32"/>
      <c r="K5" s="32"/>
    </row>
    <row r="6" spans="1:11">
      <c r="A6" s="32" t="s">
        <v>9</v>
      </c>
      <c r="B6" s="32"/>
      <c r="C6" s="34"/>
      <c r="D6" s="34"/>
      <c r="E6" s="15" t="s">
        <v>10</v>
      </c>
      <c r="F6" s="15" t="s">
        <v>11</v>
      </c>
      <c r="G6" s="15" t="s">
        <v>12</v>
      </c>
      <c r="H6" s="15" t="s">
        <v>13</v>
      </c>
      <c r="I6" s="32" t="s">
        <v>14</v>
      </c>
      <c r="J6" s="32"/>
      <c r="K6" s="15" t="s">
        <v>15</v>
      </c>
    </row>
    <row r="7" spans="1:11">
      <c r="A7" s="32"/>
      <c r="B7" s="32"/>
      <c r="C7" s="37" t="s">
        <v>16</v>
      </c>
      <c r="D7" s="37"/>
      <c r="E7" s="9">
        <v>249.95</v>
      </c>
      <c r="F7" s="9">
        <v>211.62</v>
      </c>
      <c r="G7" s="9">
        <v>129.16</v>
      </c>
      <c r="H7" s="15">
        <v>10</v>
      </c>
      <c r="I7" s="44">
        <f>G7/F7</f>
        <v>0.61033928740194687</v>
      </c>
      <c r="J7" s="44"/>
      <c r="K7" s="9">
        <f>I7*H7</f>
        <v>6.1033928740194687</v>
      </c>
    </row>
    <row r="8" spans="1:11">
      <c r="A8" s="32"/>
      <c r="B8" s="32"/>
      <c r="C8" s="32" t="s">
        <v>17</v>
      </c>
      <c r="D8" s="32"/>
      <c r="E8" s="9">
        <v>249.95</v>
      </c>
      <c r="F8" s="9">
        <v>211.62</v>
      </c>
      <c r="G8" s="9">
        <v>129.16</v>
      </c>
      <c r="H8" s="15" t="s">
        <v>110</v>
      </c>
      <c r="I8" s="44">
        <f>G8/F8</f>
        <v>0.61033928740194687</v>
      </c>
      <c r="J8" s="44"/>
      <c r="K8" s="15" t="s">
        <v>110</v>
      </c>
    </row>
    <row r="9" spans="1:11">
      <c r="A9" s="32"/>
      <c r="B9" s="32"/>
      <c r="C9" s="32" t="s">
        <v>19</v>
      </c>
      <c r="D9" s="32"/>
      <c r="E9" s="9">
        <v>0</v>
      </c>
      <c r="F9" s="9">
        <v>0</v>
      </c>
      <c r="G9" s="9">
        <v>0</v>
      </c>
      <c r="H9" s="15" t="s">
        <v>110</v>
      </c>
      <c r="I9" s="44" t="s">
        <v>111</v>
      </c>
      <c r="J9" s="44"/>
      <c r="K9" s="15" t="s">
        <v>110</v>
      </c>
    </row>
    <row r="10" spans="1:11">
      <c r="A10" s="32"/>
      <c r="B10" s="32"/>
      <c r="C10" s="32" t="s">
        <v>20</v>
      </c>
      <c r="D10" s="32"/>
      <c r="E10" s="9">
        <v>0</v>
      </c>
      <c r="F10" s="9">
        <v>0</v>
      </c>
      <c r="G10" s="9">
        <v>0</v>
      </c>
      <c r="H10" s="15" t="s">
        <v>110</v>
      </c>
      <c r="I10" s="44" t="s">
        <v>111</v>
      </c>
      <c r="J10" s="44"/>
      <c r="K10" s="15" t="s">
        <v>110</v>
      </c>
    </row>
    <row r="11" spans="1:11">
      <c r="A11" s="32" t="s">
        <v>21</v>
      </c>
      <c r="B11" s="32" t="s">
        <v>22</v>
      </c>
      <c r="C11" s="32"/>
      <c r="D11" s="32"/>
      <c r="E11" s="32"/>
      <c r="F11" s="32"/>
      <c r="G11" s="32" t="s">
        <v>23</v>
      </c>
      <c r="H11" s="32"/>
      <c r="I11" s="32"/>
      <c r="J11" s="32"/>
      <c r="K11" s="32"/>
    </row>
    <row r="12" spans="1:11">
      <c r="A12" s="32"/>
      <c r="B12" s="33" t="s">
        <v>112</v>
      </c>
      <c r="C12" s="33"/>
      <c r="D12" s="33"/>
      <c r="E12" s="33"/>
      <c r="F12" s="33"/>
      <c r="G12" s="56" t="s">
        <v>113</v>
      </c>
      <c r="H12" s="56"/>
      <c r="I12" s="56"/>
      <c r="J12" s="56"/>
      <c r="K12" s="56"/>
    </row>
    <row r="13" spans="1:11">
      <c r="A13" s="57" t="s">
        <v>25</v>
      </c>
      <c r="B13" s="15" t="s">
        <v>26</v>
      </c>
      <c r="C13" s="15" t="s">
        <v>27</v>
      </c>
      <c r="D13" s="32" t="s">
        <v>28</v>
      </c>
      <c r="E13" s="32"/>
      <c r="F13" s="15" t="s">
        <v>29</v>
      </c>
      <c r="G13" s="15" t="s">
        <v>30</v>
      </c>
      <c r="H13" s="15" t="s">
        <v>13</v>
      </c>
      <c r="I13" s="15" t="s">
        <v>15</v>
      </c>
      <c r="J13" s="32" t="s">
        <v>31</v>
      </c>
      <c r="K13" s="32"/>
    </row>
    <row r="14" spans="1:11">
      <c r="A14" s="57"/>
      <c r="B14" s="32" t="s">
        <v>32</v>
      </c>
      <c r="C14" s="32" t="s">
        <v>33</v>
      </c>
      <c r="D14" s="50" t="s">
        <v>114</v>
      </c>
      <c r="E14" s="50"/>
      <c r="F14" s="15" t="s">
        <v>35</v>
      </c>
      <c r="G14" s="15" t="s">
        <v>115</v>
      </c>
      <c r="H14" s="15">
        <v>2</v>
      </c>
      <c r="I14" s="9">
        <v>0</v>
      </c>
      <c r="J14" s="32" t="s">
        <v>116</v>
      </c>
      <c r="K14" s="32"/>
    </row>
    <row r="15" spans="1:11">
      <c r="A15" s="57"/>
      <c r="B15" s="32"/>
      <c r="C15" s="32"/>
      <c r="D15" s="50" t="s">
        <v>117</v>
      </c>
      <c r="E15" s="50"/>
      <c r="F15" s="15" t="s">
        <v>118</v>
      </c>
      <c r="G15" s="15" t="s">
        <v>119</v>
      </c>
      <c r="H15" s="15">
        <v>4</v>
      </c>
      <c r="I15" s="9">
        <v>4</v>
      </c>
      <c r="J15" s="32"/>
      <c r="K15" s="32"/>
    </row>
    <row r="16" spans="1:11">
      <c r="A16" s="57"/>
      <c r="B16" s="32"/>
      <c r="C16" s="32"/>
      <c r="D16" s="50" t="s">
        <v>120</v>
      </c>
      <c r="E16" s="50"/>
      <c r="F16" s="15" t="s">
        <v>121</v>
      </c>
      <c r="G16" s="15" t="s">
        <v>121</v>
      </c>
      <c r="H16" s="15">
        <v>4</v>
      </c>
      <c r="I16" s="9">
        <v>4</v>
      </c>
      <c r="J16" s="32"/>
      <c r="K16" s="32"/>
    </row>
    <row r="17" spans="1:11">
      <c r="A17" s="57"/>
      <c r="B17" s="32"/>
      <c r="C17" s="32"/>
      <c r="D17" s="50" t="s">
        <v>122</v>
      </c>
      <c r="E17" s="50"/>
      <c r="F17" s="15" t="s">
        <v>121</v>
      </c>
      <c r="G17" s="15" t="s">
        <v>121</v>
      </c>
      <c r="H17" s="15">
        <v>4</v>
      </c>
      <c r="I17" s="9">
        <v>4</v>
      </c>
      <c r="J17" s="32"/>
      <c r="K17" s="32"/>
    </row>
    <row r="18" spans="1:11">
      <c r="A18" s="57"/>
      <c r="B18" s="32"/>
      <c r="C18" s="32"/>
      <c r="D18" s="50" t="s">
        <v>123</v>
      </c>
      <c r="E18" s="50"/>
      <c r="F18" s="15" t="s">
        <v>124</v>
      </c>
      <c r="G18" s="15">
        <v>0</v>
      </c>
      <c r="H18" s="15">
        <v>2</v>
      </c>
      <c r="I18" s="9">
        <v>0</v>
      </c>
      <c r="J18" s="32" t="s">
        <v>125</v>
      </c>
      <c r="K18" s="32"/>
    </row>
    <row r="19" spans="1:11">
      <c r="A19" s="57" t="s">
        <v>103</v>
      </c>
      <c r="B19" s="57" t="s">
        <v>103</v>
      </c>
      <c r="C19" s="15" t="s">
        <v>45</v>
      </c>
      <c r="D19" s="50" t="s">
        <v>126</v>
      </c>
      <c r="E19" s="50"/>
      <c r="F19" s="15" t="s">
        <v>81</v>
      </c>
      <c r="G19" s="15" t="s">
        <v>127</v>
      </c>
      <c r="H19" s="15">
        <v>4</v>
      </c>
      <c r="I19" s="9">
        <v>4</v>
      </c>
      <c r="J19" s="32"/>
      <c r="K19" s="32"/>
    </row>
    <row r="20" spans="1:11">
      <c r="A20" s="57"/>
      <c r="B20" s="57"/>
      <c r="C20" s="58" t="s">
        <v>103</v>
      </c>
      <c r="D20" s="50" t="s">
        <v>128</v>
      </c>
      <c r="E20" s="50"/>
      <c r="F20" s="15" t="s">
        <v>81</v>
      </c>
      <c r="G20" s="15" t="s">
        <v>129</v>
      </c>
      <c r="H20" s="15">
        <v>4</v>
      </c>
      <c r="I20" s="9">
        <v>4</v>
      </c>
      <c r="J20" s="32"/>
      <c r="K20" s="32"/>
    </row>
    <row r="21" spans="1:11">
      <c r="A21" s="57"/>
      <c r="B21" s="57"/>
      <c r="C21" s="32" t="s">
        <v>54</v>
      </c>
      <c r="D21" s="50" t="s">
        <v>130</v>
      </c>
      <c r="E21" s="50"/>
      <c r="F21" s="15" t="s">
        <v>131</v>
      </c>
      <c r="G21" s="15" t="s">
        <v>131</v>
      </c>
      <c r="H21" s="15">
        <v>3</v>
      </c>
      <c r="I21" s="9">
        <v>3</v>
      </c>
      <c r="J21" s="32"/>
      <c r="K21" s="32"/>
    </row>
    <row r="22" spans="1:11">
      <c r="A22" s="57"/>
      <c r="B22" s="57"/>
      <c r="C22" s="32"/>
      <c r="D22" s="59" t="s">
        <v>66</v>
      </c>
      <c r="E22" s="59"/>
      <c r="F22" s="60" t="s">
        <v>132</v>
      </c>
      <c r="G22" s="61">
        <v>44958</v>
      </c>
      <c r="H22" s="60">
        <v>3</v>
      </c>
      <c r="I22" s="62">
        <v>0.2</v>
      </c>
      <c r="J22" s="32"/>
      <c r="K22" s="32"/>
    </row>
    <row r="23" spans="1:11">
      <c r="A23" s="57"/>
      <c r="B23" s="57"/>
      <c r="C23" s="32"/>
      <c r="D23" s="50" t="s">
        <v>133</v>
      </c>
      <c r="E23" s="50"/>
      <c r="F23" s="15" t="s">
        <v>134</v>
      </c>
      <c r="G23" s="15" t="s">
        <v>134</v>
      </c>
      <c r="H23" s="15">
        <v>4</v>
      </c>
      <c r="I23" s="62">
        <v>3</v>
      </c>
      <c r="J23" s="32"/>
      <c r="K23" s="32"/>
    </row>
    <row r="24" spans="1:11">
      <c r="A24" s="57"/>
      <c r="B24" s="57"/>
      <c r="C24" s="32"/>
      <c r="D24" s="50" t="s">
        <v>135</v>
      </c>
      <c r="E24" s="50"/>
      <c r="F24" s="15" t="s">
        <v>136</v>
      </c>
      <c r="G24" s="15" t="s">
        <v>136</v>
      </c>
      <c r="H24" s="15">
        <v>4</v>
      </c>
      <c r="I24" s="9">
        <v>3</v>
      </c>
      <c r="J24" s="32"/>
      <c r="K24" s="32"/>
    </row>
    <row r="25" spans="1:11">
      <c r="A25" s="57"/>
      <c r="B25" s="57"/>
      <c r="C25" s="32" t="s">
        <v>69</v>
      </c>
      <c r="D25" s="50" t="s">
        <v>137</v>
      </c>
      <c r="E25" s="50"/>
      <c r="F25" s="15" t="s">
        <v>138</v>
      </c>
      <c r="G25" s="15" t="s">
        <v>139</v>
      </c>
      <c r="H25" s="15">
        <v>4</v>
      </c>
      <c r="I25" s="9">
        <v>4</v>
      </c>
      <c r="J25" s="32"/>
      <c r="K25" s="32"/>
    </row>
    <row r="26" spans="1:11">
      <c r="A26" s="57"/>
      <c r="B26" s="57"/>
      <c r="C26" s="32"/>
      <c r="D26" s="50" t="s">
        <v>140</v>
      </c>
      <c r="E26" s="50"/>
      <c r="F26" s="15" t="s">
        <v>141</v>
      </c>
      <c r="G26" s="15">
        <v>0</v>
      </c>
      <c r="H26" s="15">
        <v>4</v>
      </c>
      <c r="I26" s="9">
        <v>4</v>
      </c>
      <c r="J26" s="32" t="s">
        <v>142</v>
      </c>
      <c r="K26" s="32"/>
    </row>
    <row r="27" spans="1:11">
      <c r="A27" s="57"/>
      <c r="B27" s="57"/>
      <c r="C27" s="32"/>
      <c r="D27" s="50" t="s">
        <v>143</v>
      </c>
      <c r="E27" s="50"/>
      <c r="F27" s="15" t="s">
        <v>144</v>
      </c>
      <c r="G27" s="15" t="s">
        <v>145</v>
      </c>
      <c r="H27" s="15">
        <v>4</v>
      </c>
      <c r="I27" s="9">
        <v>4</v>
      </c>
      <c r="J27" s="32"/>
      <c r="K27" s="32"/>
    </row>
    <row r="28" spans="1:11">
      <c r="A28" s="57" t="s">
        <v>103</v>
      </c>
      <c r="B28" s="32" t="s">
        <v>146</v>
      </c>
      <c r="C28" s="32" t="s">
        <v>79</v>
      </c>
      <c r="D28" s="50" t="s">
        <v>147</v>
      </c>
      <c r="E28" s="50"/>
      <c r="F28" s="15" t="s">
        <v>148</v>
      </c>
      <c r="G28" s="15" t="s">
        <v>148</v>
      </c>
      <c r="H28" s="15">
        <v>10</v>
      </c>
      <c r="I28" s="9">
        <v>10</v>
      </c>
      <c r="J28" s="32"/>
      <c r="K28" s="32"/>
    </row>
    <row r="29" spans="1:11">
      <c r="A29" s="57"/>
      <c r="B29" s="32"/>
      <c r="C29" s="32"/>
      <c r="D29" s="50" t="s">
        <v>149</v>
      </c>
      <c r="E29" s="50"/>
      <c r="F29" s="15" t="s">
        <v>81</v>
      </c>
      <c r="G29" s="15" t="s">
        <v>127</v>
      </c>
      <c r="H29" s="15">
        <v>10</v>
      </c>
      <c r="I29" s="9">
        <v>10</v>
      </c>
      <c r="J29" s="32"/>
      <c r="K29" s="32"/>
    </row>
    <row r="30" spans="1:11">
      <c r="A30" s="57"/>
      <c r="B30" s="32" t="s">
        <v>85</v>
      </c>
      <c r="C30" s="32" t="s">
        <v>86</v>
      </c>
      <c r="D30" s="50" t="s">
        <v>150</v>
      </c>
      <c r="E30" s="50"/>
      <c r="F30" s="11">
        <v>0.85</v>
      </c>
      <c r="G30" s="11">
        <v>0.8</v>
      </c>
      <c r="H30" s="15">
        <v>10</v>
      </c>
      <c r="I30" s="9">
        <v>8</v>
      </c>
      <c r="J30" s="32" t="s">
        <v>151</v>
      </c>
      <c r="K30" s="32"/>
    </row>
    <row r="31" spans="1:11">
      <c r="A31" s="57"/>
      <c r="B31" s="32"/>
      <c r="C31" s="32"/>
      <c r="D31" s="50" t="s">
        <v>152</v>
      </c>
      <c r="E31" s="50"/>
      <c r="F31" s="11">
        <v>0.85</v>
      </c>
      <c r="G31" s="11">
        <v>0.8</v>
      </c>
      <c r="H31" s="15">
        <v>10</v>
      </c>
      <c r="I31" s="9">
        <v>8</v>
      </c>
      <c r="J31" s="32" t="s">
        <v>151</v>
      </c>
      <c r="K31" s="32"/>
    </row>
    <row r="32" spans="1:11">
      <c r="A32" s="63" t="s">
        <v>90</v>
      </c>
      <c r="B32" s="63"/>
      <c r="C32" s="63"/>
      <c r="D32" s="63"/>
      <c r="E32" s="63"/>
      <c r="F32" s="63"/>
      <c r="G32" s="63"/>
      <c r="H32" s="64">
        <f>SUM(H14:H31)+H7</f>
        <v>100</v>
      </c>
      <c r="I32" s="65">
        <f>SUM(I14:I31)+K7</f>
        <v>83.303392874019465</v>
      </c>
      <c r="J32" s="66"/>
      <c r="K32" s="66"/>
    </row>
    <row r="33" spans="1:11">
      <c r="A33" s="53" t="s">
        <v>91</v>
      </c>
      <c r="B33" s="53"/>
      <c r="C33" s="53"/>
      <c r="D33" s="53"/>
      <c r="E33" s="53"/>
      <c r="F33" s="53"/>
      <c r="G33" s="53"/>
      <c r="H33" s="53"/>
      <c r="I33" s="53"/>
      <c r="J33" s="53"/>
      <c r="K33" s="53"/>
    </row>
  </sheetData>
  <mergeCells count="79">
    <mergeCell ref="J30:K30"/>
    <mergeCell ref="D31:E31"/>
    <mergeCell ref="J31:K31"/>
    <mergeCell ref="A32:G32"/>
    <mergeCell ref="J32:K32"/>
    <mergeCell ref="A33:K33"/>
    <mergeCell ref="A28:A31"/>
    <mergeCell ref="B28:B29"/>
    <mergeCell ref="C28:C29"/>
    <mergeCell ref="D28:E28"/>
    <mergeCell ref="J28:K28"/>
    <mergeCell ref="D29:E29"/>
    <mergeCell ref="J29:K29"/>
    <mergeCell ref="B30:B31"/>
    <mergeCell ref="C30:C31"/>
    <mergeCell ref="D30:E30"/>
    <mergeCell ref="C25:C27"/>
    <mergeCell ref="D25:E25"/>
    <mergeCell ref="J25:K25"/>
    <mergeCell ref="D26:E26"/>
    <mergeCell ref="J26:K26"/>
    <mergeCell ref="D27:E27"/>
    <mergeCell ref="J27:K27"/>
    <mergeCell ref="J20:K20"/>
    <mergeCell ref="C21:C24"/>
    <mergeCell ref="D21:E21"/>
    <mergeCell ref="J21:K21"/>
    <mergeCell ref="D22:E22"/>
    <mergeCell ref="J22:K22"/>
    <mergeCell ref="D23:E23"/>
    <mergeCell ref="J23:K23"/>
    <mergeCell ref="D24:E24"/>
    <mergeCell ref="J24:K24"/>
    <mergeCell ref="J16:K16"/>
    <mergeCell ref="D17:E17"/>
    <mergeCell ref="J17:K17"/>
    <mergeCell ref="D18:E18"/>
    <mergeCell ref="J18:K18"/>
    <mergeCell ref="A19:A27"/>
    <mergeCell ref="B19:B27"/>
    <mergeCell ref="D19:E19"/>
    <mergeCell ref="J19:K19"/>
    <mergeCell ref="D20:E20"/>
    <mergeCell ref="A13:A18"/>
    <mergeCell ref="D13:E13"/>
    <mergeCell ref="J13:K13"/>
    <mergeCell ref="B14:B18"/>
    <mergeCell ref="C14:C18"/>
    <mergeCell ref="D14:E14"/>
    <mergeCell ref="J14:K14"/>
    <mergeCell ref="D15:E15"/>
    <mergeCell ref="J15:K15"/>
    <mergeCell ref="D16:E16"/>
    <mergeCell ref="C9:D9"/>
    <mergeCell ref="I9:J9"/>
    <mergeCell ref="C10:D10"/>
    <mergeCell ref="I10:J10"/>
    <mergeCell ref="A11:A12"/>
    <mergeCell ref="B11:F11"/>
    <mergeCell ref="G11:K11"/>
    <mergeCell ref="B12:F12"/>
    <mergeCell ref="G12:K12"/>
    <mergeCell ref="A5:B5"/>
    <mergeCell ref="C5:F5"/>
    <mergeCell ref="H5:K5"/>
    <mergeCell ref="A6:B10"/>
    <mergeCell ref="C6:D6"/>
    <mergeCell ref="I6:J6"/>
    <mergeCell ref="C7:D7"/>
    <mergeCell ref="I7:J7"/>
    <mergeCell ref="C8:D8"/>
    <mergeCell ref="I8:J8"/>
    <mergeCell ref="A1:K1"/>
    <mergeCell ref="A2:K2"/>
    <mergeCell ref="A3:B3"/>
    <mergeCell ref="C3:K3"/>
    <mergeCell ref="A4:B4"/>
    <mergeCell ref="C4:F4"/>
    <mergeCell ref="H4:K4"/>
  </mergeCells>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国际科技组织与科技人才建设项目自评表</vt:lpstr>
      <vt:lpstr>加强国际、港澳台民间科技交流合作项目自评表</vt:lpstr>
      <vt:lpstr>国际科技组织与科技人才建设项目自评表!Print_Area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郭肖月</cp:lastModifiedBy>
  <cp:lastPrinted>2023-06-01T09:38:10Z</cp:lastPrinted>
  <dcterms:created xsi:type="dcterms:W3CDTF">2021-04-14T03:24:00Z</dcterms:created>
  <dcterms:modified xsi:type="dcterms:W3CDTF">2023-06-07T06:24:23Z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C1F2CA39AA0744E588BB4B313C9B177E</vt:lpwstr>
  </property>
  <property fmtid="{D5CDD505-2E9C-101B-9397-08002B2CF9AE}" pid="3" name="KSOProductBuildVer">
    <vt:lpwstr>2052-11.1.0.10161</vt:lpwstr>
  </property>
</Properties>
</file>